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eda\Documents\Universitetas\Medziagos\MatMetodai\"/>
    </mc:Choice>
  </mc:AlternateContent>
  <xr:revisionPtr revIDLastSave="0" documentId="13_ncr:1_{4C29B325-0E45-4D8E-9CAB-95C6AF122C9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apas1" sheetId="1" r:id="rId1"/>
    <sheet name="Chiang" sheetId="2" r:id="rId2"/>
    <sheet name="Lapas3" sheetId="3" r:id="rId3"/>
  </sheets>
  <definedNames>
    <definedName name="solver_adj" localSheetId="0" hidden="1">Lapas1!$L$2:$L$3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opt" localSheetId="0" hidden="1">Lapas1!$L$7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yp" localSheetId="0" hidden="1">1</definedName>
    <definedName name="solver_tol" localSheetId="0" hidden="1">0.05</definedName>
    <definedName name="solver_val" localSheetId="0" hidden="1">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2" l="1"/>
  <c r="B17" i="2"/>
  <c r="E12" i="2"/>
  <c r="E20" i="2" s="1"/>
  <c r="C12" i="2"/>
  <c r="C20" i="2" s="1"/>
  <c r="B12" i="2"/>
  <c r="H12" i="2" s="1"/>
  <c r="E11" i="2"/>
  <c r="E19" i="2" s="1"/>
  <c r="C11" i="2"/>
  <c r="C19" i="2" s="1"/>
  <c r="F19" i="2" s="1"/>
  <c r="B11" i="2"/>
  <c r="B14" i="2" s="1"/>
  <c r="B12" i="1"/>
  <c r="B20" i="1" s="1"/>
  <c r="H20" i="1" s="1"/>
  <c r="C11" i="1"/>
  <c r="C19" i="1" s="1"/>
  <c r="F19" i="1" s="1"/>
  <c r="C17" i="1"/>
  <c r="B17" i="1"/>
  <c r="E12" i="1"/>
  <c r="E20" i="1" s="1"/>
  <c r="E11" i="1"/>
  <c r="E19" i="1" s="1"/>
  <c r="C12" i="1"/>
  <c r="C20" i="1" s="1"/>
  <c r="B11" i="1"/>
  <c r="H11" i="1" s="1"/>
  <c r="H19" i="1" s="1"/>
  <c r="H12" i="1" l="1"/>
  <c r="I11" i="2"/>
  <c r="I19" i="2" s="1"/>
  <c r="H2" i="2"/>
  <c r="I12" i="2"/>
  <c r="I20" i="2" s="1"/>
  <c r="F11" i="2"/>
  <c r="F12" i="2"/>
  <c r="F20" i="2" s="1"/>
  <c r="E22" i="2" s="1"/>
  <c r="E14" i="2"/>
  <c r="F2" i="2" s="1"/>
  <c r="B19" i="2"/>
  <c r="B20" i="2"/>
  <c r="H20" i="2" s="1"/>
  <c r="H3" i="2"/>
  <c r="H11" i="2"/>
  <c r="F11" i="1"/>
  <c r="I12" i="1"/>
  <c r="I20" i="1" s="1"/>
  <c r="H2" i="1"/>
  <c r="B14" i="1"/>
  <c r="B19" i="1"/>
  <c r="B22" i="1" s="1"/>
  <c r="F12" i="1"/>
  <c r="F20" i="1" s="1"/>
  <c r="E22" i="1" s="1"/>
  <c r="I11" i="1"/>
  <c r="B22" i="2" l="1"/>
  <c r="J2" i="2" s="1"/>
  <c r="H4" i="2"/>
  <c r="H5" i="2" s="1"/>
  <c r="H14" i="2"/>
  <c r="F3" i="2" s="1"/>
  <c r="F4" i="2" s="1"/>
  <c r="F5" i="2" s="1"/>
  <c r="H19" i="2"/>
  <c r="H22" i="2" s="1"/>
  <c r="H3" i="1"/>
  <c r="J2" i="1"/>
  <c r="E14" i="1"/>
  <c r="F2" i="1" s="1"/>
  <c r="H14" i="1"/>
  <c r="F3" i="1" s="1"/>
  <c r="I19" i="1"/>
  <c r="H22" i="1" s="1"/>
  <c r="J3" i="1" s="1"/>
  <c r="J3" i="2" l="1"/>
  <c r="J4" i="2"/>
  <c r="J5" i="2"/>
  <c r="H6" i="2"/>
  <c r="H7" i="2" s="1"/>
  <c r="F6" i="2"/>
  <c r="F7" i="2" s="1"/>
  <c r="J6" i="2"/>
  <c r="J4" i="1"/>
  <c r="J6" i="1" s="1"/>
  <c r="H4" i="1"/>
  <c r="H5" i="1" s="1"/>
  <c r="F4" i="1"/>
  <c r="F5" i="1" s="1"/>
  <c r="J7" i="2" l="1"/>
  <c r="H6" i="1"/>
  <c r="H7" i="1" s="1"/>
  <c r="J5" i="1"/>
  <c r="J7" i="1" s="1"/>
  <c r="F6" i="1"/>
  <c r="F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Teodoras</author>
  </authors>
  <commentList>
    <comment ref="B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>alfa 1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C4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86"/>
          </rPr>
          <t>alfa 2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B5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86"/>
          </rPr>
          <t>beta 1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C5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86"/>
          </rPr>
          <t>beta 2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<sst xmlns="http://schemas.openxmlformats.org/spreadsheetml/2006/main" count="25" uniqueCount="14">
  <si>
    <t>a</t>
  </si>
  <si>
    <t>b</t>
  </si>
  <si>
    <t>x1</t>
  </si>
  <si>
    <t>x2</t>
  </si>
  <si>
    <t>p</t>
  </si>
  <si>
    <t>fi1</t>
  </si>
  <si>
    <t>fi2</t>
  </si>
  <si>
    <t>fi</t>
  </si>
  <si>
    <t>alfa</t>
  </si>
  <si>
    <t>beta</t>
  </si>
  <si>
    <t>gama</t>
  </si>
  <si>
    <t>Konkuruoja</t>
  </si>
  <si>
    <t>I lyderis</t>
  </si>
  <si>
    <t>Kartelis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</si>
</sst>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180975</xdr:rowOff>
    </xdr:from>
    <xdr:to>
      <xdr:col>11</xdr:col>
      <xdr:colOff>542925</xdr:colOff>
      <xdr:row>30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7700" y="4562475"/>
          <a:ext cx="688657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Yra dvi firmos, gaminančios tą patį produktą.  Pirmoji x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, antroji x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lt-L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Produkto pardavimo kaina p = a – b(x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+x</a:t>
          </a:r>
          <a:r>
            <a:rPr lang="en-US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lt-L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Pirmos firmos pelnas px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α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– β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–γ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endParaRPr lang="lt-L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Antros firmos pelnas px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α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– β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–γ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x</a:t>
          </a:r>
          <a:r>
            <a:rPr lang="fr-FR" sz="1100" baseline="-250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endParaRPr lang="lt-L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Ieškoma max pelno trim variantais: firmos konkuruoja nepriklausomai; pimoji yra lyderis, o antroji prisitaiko; firmos sudaro kartelį (maksimizuoja bendrą pelną, susitardamos dėl gamybos apimčių)</a:t>
          </a:r>
          <a:endParaRPr lang="lt-LT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lt-LT" sz="1100"/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120" zoomScaleNormal="120" workbookViewId="0">
      <selection activeCell="L14" sqref="L14"/>
    </sheetView>
  </sheetViews>
  <sheetFormatPr defaultRowHeight="15" x14ac:dyDescent="0.25"/>
  <cols>
    <col min="6" max="6" width="12.28515625" customWidth="1"/>
    <col min="8" max="8" width="12.5703125" customWidth="1"/>
    <col min="10" max="10" width="10.5703125" bestFit="1" customWidth="1"/>
  </cols>
  <sheetData>
    <row r="1" spans="1:10" x14ac:dyDescent="0.25">
      <c r="F1" t="s">
        <v>11</v>
      </c>
      <c r="H1" s="2" t="s">
        <v>12</v>
      </c>
      <c r="J1" s="2" t="s">
        <v>13</v>
      </c>
    </row>
    <row r="2" spans="1:10" x14ac:dyDescent="0.25">
      <c r="A2" t="s">
        <v>0</v>
      </c>
      <c r="B2">
        <v>100</v>
      </c>
      <c r="E2" t="s">
        <v>2</v>
      </c>
      <c r="F2" s="1">
        <f>E14/B14</f>
        <v>6.1052631578947381</v>
      </c>
      <c r="G2" s="1"/>
      <c r="H2" s="1">
        <f>B17/C17</f>
        <v>8.2857142857142865</v>
      </c>
      <c r="I2" s="1"/>
      <c r="J2" s="1">
        <f>E22/B22</f>
        <v>4.0000000000000036</v>
      </c>
    </row>
    <row r="3" spans="1:10" x14ac:dyDescent="0.25">
      <c r="A3" t="s">
        <v>1</v>
      </c>
      <c r="B3">
        <v>5</v>
      </c>
      <c r="E3" t="s">
        <v>3</v>
      </c>
      <c r="F3" s="1">
        <f>H14/B14</f>
        <v>5.7894736842105265</v>
      </c>
      <c r="G3" s="1"/>
      <c r="H3" s="1">
        <f>(B2-C5-B3*H2)/2/(B3+C6)</f>
        <v>4.8809523809523805</v>
      </c>
      <c r="I3" s="1"/>
      <c r="J3" s="1">
        <f>H22/B22</f>
        <v>5</v>
      </c>
    </row>
    <row r="4" spans="1:10" x14ac:dyDescent="0.25">
      <c r="A4" t="s">
        <v>8</v>
      </c>
      <c r="B4">
        <v>0</v>
      </c>
      <c r="C4">
        <v>0</v>
      </c>
      <c r="E4" t="s">
        <v>4</v>
      </c>
      <c r="F4" s="1">
        <f>B2-B3*(F2+F3)</f>
        <v>40.526315789473685</v>
      </c>
      <c r="G4" s="1"/>
      <c r="H4" s="1">
        <f>B2-B3*(H2+H3)</f>
        <v>34.166666666666657</v>
      </c>
      <c r="I4" s="1"/>
      <c r="J4" s="1">
        <f>B2-B3*(J2+J3)</f>
        <v>54.999999999999986</v>
      </c>
    </row>
    <row r="5" spans="1:10" x14ac:dyDescent="0.25">
      <c r="A5" t="s">
        <v>9</v>
      </c>
      <c r="B5">
        <v>10</v>
      </c>
      <c r="C5">
        <v>0</v>
      </c>
      <c r="E5" t="s">
        <v>5</v>
      </c>
      <c r="F5" s="1">
        <f>F2*F4-$B$4-$B$5*F2-$B$6*F2*F2</f>
        <v>186.37119113573414</v>
      </c>
      <c r="G5" s="1"/>
      <c r="H5" s="1">
        <f>H2*H4-$B$4-$B$5*H2-$B$6*H2*H2</f>
        <v>200.23809523809516</v>
      </c>
      <c r="I5" s="1"/>
      <c r="J5" s="1">
        <f>J2*J4-$B$4-$B$5*J2-$B$6*J2*J2</f>
        <v>180.00000000000011</v>
      </c>
    </row>
    <row r="6" spans="1:10" x14ac:dyDescent="0.25">
      <c r="A6" t="s">
        <v>10</v>
      </c>
      <c r="B6">
        <v>0</v>
      </c>
      <c r="C6">
        <v>1</v>
      </c>
      <c r="E6" t="s">
        <v>6</v>
      </c>
      <c r="F6" s="1">
        <f>F3*F4-$C$4-$C$5*F3-$C$6*F3*F3</f>
        <v>201.10803324099726</v>
      </c>
      <c r="G6" s="1"/>
      <c r="H6" s="1">
        <f>H3*H4-$C$4-$C$5*H3-$C$6*H3*H3</f>
        <v>142.94217687074826</v>
      </c>
      <c r="I6" s="1"/>
      <c r="J6" s="1">
        <f>J3*J4-$C$4-$C$5*J3-$C$6*J3*J3</f>
        <v>249.99999999999994</v>
      </c>
    </row>
    <row r="7" spans="1:10" x14ac:dyDescent="0.25">
      <c r="E7" t="s">
        <v>7</v>
      </c>
      <c r="F7" s="1">
        <f>SUM(F5:F6)</f>
        <v>387.47922437673139</v>
      </c>
      <c r="G7" s="1"/>
      <c r="H7" s="1">
        <f>SUM(H5:H6)</f>
        <v>343.18027210884338</v>
      </c>
      <c r="I7" s="1"/>
      <c r="J7" s="1">
        <f>SUM(J5:J6)</f>
        <v>430.00000000000006</v>
      </c>
    </row>
    <row r="11" spans="1:10" x14ac:dyDescent="0.25">
      <c r="B11">
        <f>2*(B3+B6)</f>
        <v>10</v>
      </c>
      <c r="C11">
        <f>B3</f>
        <v>5</v>
      </c>
      <c r="E11">
        <f>B2-B5</f>
        <v>90</v>
      </c>
      <c r="F11">
        <f>C11</f>
        <v>5</v>
      </c>
      <c r="H11">
        <f>B11</f>
        <v>10</v>
      </c>
      <c r="I11">
        <f>E11</f>
        <v>90</v>
      </c>
    </row>
    <row r="12" spans="1:10" x14ac:dyDescent="0.25">
      <c r="B12">
        <f>B3</f>
        <v>5</v>
      </c>
      <c r="C12">
        <f>2*(B3+C6)</f>
        <v>12</v>
      </c>
      <c r="E12">
        <f>B2-C5</f>
        <v>100</v>
      </c>
      <c r="F12">
        <f>C12</f>
        <v>12</v>
      </c>
      <c r="H12">
        <f>B12</f>
        <v>5</v>
      </c>
      <c r="I12">
        <f>E12</f>
        <v>100</v>
      </c>
    </row>
    <row r="14" spans="1:10" x14ac:dyDescent="0.25">
      <c r="B14">
        <f>MDETERM(B11:C12)</f>
        <v>95</v>
      </c>
      <c r="E14">
        <f>MDETERM(E11:F12)</f>
        <v>580.00000000000011</v>
      </c>
      <c r="H14">
        <f>MDETERM(H11:I12)</f>
        <v>550</v>
      </c>
    </row>
    <row r="17" spans="2:9" x14ac:dyDescent="0.25">
      <c r="B17">
        <f>B2-B5-B3*(B2-C5)/2/(B3+C6)</f>
        <v>48.333333333333336</v>
      </c>
      <c r="C17">
        <f>(B3*(B3+2*C6))/(B3+C6)-2*B6</f>
        <v>5.833333333333333</v>
      </c>
    </row>
    <row r="19" spans="2:9" x14ac:dyDescent="0.25">
      <c r="B19">
        <f>B11</f>
        <v>10</v>
      </c>
      <c r="C19">
        <f>C11*2</f>
        <v>10</v>
      </c>
      <c r="E19">
        <f>E11</f>
        <v>90</v>
      </c>
      <c r="F19">
        <f>C19</f>
        <v>10</v>
      </c>
      <c r="H19">
        <f>H11</f>
        <v>10</v>
      </c>
      <c r="I19">
        <f>I11</f>
        <v>90</v>
      </c>
    </row>
    <row r="20" spans="2:9" x14ac:dyDescent="0.25">
      <c r="B20">
        <f>B12*2</f>
        <v>10</v>
      </c>
      <c r="C20">
        <f>C12</f>
        <v>12</v>
      </c>
      <c r="E20">
        <f>E12</f>
        <v>100</v>
      </c>
      <c r="F20">
        <f>F12</f>
        <v>12</v>
      </c>
      <c r="H20">
        <f>B20</f>
        <v>10</v>
      </c>
      <c r="I20">
        <f>I12</f>
        <v>100</v>
      </c>
    </row>
    <row r="22" spans="2:9" x14ac:dyDescent="0.25">
      <c r="B22">
        <f>MDETERM(B19:C20)</f>
        <v>20</v>
      </c>
      <c r="E22">
        <f>MDETERM(E19:F20)</f>
        <v>80.000000000000071</v>
      </c>
      <c r="H22">
        <f>MDETERM(H19:I20)</f>
        <v>100</v>
      </c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2"/>
  <sheetViews>
    <sheetView workbookViewId="0">
      <selection activeCell="G35" sqref="G35"/>
    </sheetView>
  </sheetViews>
  <sheetFormatPr defaultRowHeight="15" x14ac:dyDescent="0.25"/>
  <cols>
    <col min="6" max="6" width="10.5703125" bestFit="1" customWidth="1"/>
    <col min="8" max="8" width="10.5703125" bestFit="1" customWidth="1"/>
    <col min="10" max="10" width="10.5703125" bestFit="1" customWidth="1"/>
  </cols>
  <sheetData>
    <row r="2" spans="1:10" x14ac:dyDescent="0.25">
      <c r="A2" t="s">
        <v>0</v>
      </c>
      <c r="B2">
        <v>100</v>
      </c>
      <c r="E2" t="s">
        <v>2</v>
      </c>
      <c r="F2" s="1">
        <f>E14/B14</f>
        <v>6.1052631578947381</v>
      </c>
      <c r="G2" s="1"/>
      <c r="H2" s="1">
        <f>B17/C17</f>
        <v>8.2857142857142865</v>
      </c>
      <c r="I2" s="1"/>
      <c r="J2" s="1">
        <f>E22/B22</f>
        <v>4.0000000000000036</v>
      </c>
    </row>
    <row r="3" spans="1:10" x14ac:dyDescent="0.25">
      <c r="A3" t="s">
        <v>1</v>
      </c>
      <c r="B3">
        <v>5</v>
      </c>
      <c r="E3" t="s">
        <v>3</v>
      </c>
      <c r="F3" s="1">
        <f>H14/B14</f>
        <v>5.7894736842105265</v>
      </c>
      <c r="G3" s="1"/>
      <c r="H3" s="1">
        <f>(B2-C5-B3*H2)/2/(B3+C6)</f>
        <v>4.8809523809523805</v>
      </c>
      <c r="I3" s="1"/>
      <c r="J3" s="1">
        <f>H22/B22</f>
        <v>5</v>
      </c>
    </row>
    <row r="4" spans="1:10" x14ac:dyDescent="0.25">
      <c r="A4" t="s">
        <v>8</v>
      </c>
      <c r="B4">
        <v>0</v>
      </c>
      <c r="C4">
        <v>0</v>
      </c>
      <c r="E4" t="s">
        <v>4</v>
      </c>
      <c r="F4" s="1">
        <f>B2-B3*(F2+F3)</f>
        <v>40.526315789473685</v>
      </c>
      <c r="G4" s="1"/>
      <c r="H4" s="1">
        <f>B2-B3*(H2+H3)</f>
        <v>34.166666666666657</v>
      </c>
      <c r="I4" s="1"/>
      <c r="J4" s="1">
        <f>B2-B3*(J2+J3)</f>
        <v>54.999999999999986</v>
      </c>
    </row>
    <row r="5" spans="1:10" x14ac:dyDescent="0.25">
      <c r="A5" t="s">
        <v>9</v>
      </c>
      <c r="B5">
        <v>10</v>
      </c>
      <c r="C5">
        <v>0</v>
      </c>
      <c r="E5" t="s">
        <v>5</v>
      </c>
      <c r="F5" s="1">
        <f>F2*F4-$B$4-$B$5*F2-$B$6*F2*F2</f>
        <v>186.37119113573414</v>
      </c>
      <c r="G5" s="1"/>
      <c r="H5" s="1">
        <f>H2*H4-$B$4-$B$5*H2-$B$6*H2*H2</f>
        <v>200.23809523809516</v>
      </c>
      <c r="I5" s="1"/>
      <c r="J5" s="1">
        <f>J2*J4-$B$4-$B$5*J2-$B$6*J2*J2</f>
        <v>180.00000000000011</v>
      </c>
    </row>
    <row r="6" spans="1:10" x14ac:dyDescent="0.25">
      <c r="A6" t="s">
        <v>10</v>
      </c>
      <c r="B6">
        <v>0</v>
      </c>
      <c r="C6">
        <v>1</v>
      </c>
      <c r="E6" t="s">
        <v>6</v>
      </c>
      <c r="F6" s="1">
        <f>F3*F4-$C$4-$C$5*F3-$C$6*F3*F3</f>
        <v>201.10803324099726</v>
      </c>
      <c r="G6" s="1"/>
      <c r="H6" s="1">
        <f>H3*H4-$C$4-$C$5*H3-$C$6*H3*H3</f>
        <v>142.94217687074826</v>
      </c>
      <c r="I6" s="1"/>
      <c r="J6" s="1">
        <f>J3*J4-$C$4-$C$5*J3-$C$6*J3*J3</f>
        <v>249.99999999999994</v>
      </c>
    </row>
    <row r="7" spans="1:10" x14ac:dyDescent="0.25">
      <c r="E7" t="s">
        <v>7</v>
      </c>
      <c r="F7" s="1">
        <f>SUM(F5:F6)</f>
        <v>387.47922437673139</v>
      </c>
      <c r="G7" s="1"/>
      <c r="H7" s="1">
        <f>SUM(H5:H6)</f>
        <v>343.18027210884338</v>
      </c>
      <c r="I7" s="1"/>
      <c r="J7" s="1">
        <f>SUM(J5:J6)</f>
        <v>430.00000000000006</v>
      </c>
    </row>
    <row r="11" spans="1:10" x14ac:dyDescent="0.25">
      <c r="B11">
        <f>2*(B3+B6)</f>
        <v>10</v>
      </c>
      <c r="C11">
        <f>B3</f>
        <v>5</v>
      </c>
      <c r="E11">
        <f>B2-B5</f>
        <v>90</v>
      </c>
      <c r="F11">
        <f>C11</f>
        <v>5</v>
      </c>
      <c r="H11">
        <f>B11</f>
        <v>10</v>
      </c>
      <c r="I11">
        <f>E11</f>
        <v>90</v>
      </c>
    </row>
    <row r="12" spans="1:10" x14ac:dyDescent="0.25">
      <c r="B12">
        <f>B3</f>
        <v>5</v>
      </c>
      <c r="C12">
        <f>2*(B3+C6)</f>
        <v>12</v>
      </c>
      <c r="E12">
        <f>B2-C5</f>
        <v>100</v>
      </c>
      <c r="F12">
        <f>C12</f>
        <v>12</v>
      </c>
      <c r="H12">
        <f>B12</f>
        <v>5</v>
      </c>
      <c r="I12">
        <f>E12</f>
        <v>100</v>
      </c>
    </row>
    <row r="14" spans="1:10" x14ac:dyDescent="0.25">
      <c r="B14">
        <f>MDETERM(B11:C12)</f>
        <v>95</v>
      </c>
      <c r="E14">
        <f>MDETERM(E11:F12)</f>
        <v>580.00000000000011</v>
      </c>
      <c r="H14">
        <f>MDETERM(H11:I12)</f>
        <v>550</v>
      </c>
    </row>
    <row r="17" spans="2:9" x14ac:dyDescent="0.25">
      <c r="B17">
        <f>B2-B5-B3*(B2-C5)/2/(B3+C6)</f>
        <v>48.333333333333336</v>
      </c>
      <c r="C17">
        <f>(B3*(B3+2*C6))/(B3+C6)-2*B6</f>
        <v>5.833333333333333</v>
      </c>
    </row>
    <row r="19" spans="2:9" x14ac:dyDescent="0.25">
      <c r="B19">
        <f>B11</f>
        <v>10</v>
      </c>
      <c r="C19">
        <f>C11*2</f>
        <v>10</v>
      </c>
      <c r="E19">
        <f>E11</f>
        <v>90</v>
      </c>
      <c r="F19">
        <f>C19</f>
        <v>10</v>
      </c>
      <c r="H19">
        <f>H11</f>
        <v>10</v>
      </c>
      <c r="I19">
        <f>I11</f>
        <v>90</v>
      </c>
    </row>
    <row r="20" spans="2:9" x14ac:dyDescent="0.25">
      <c r="B20">
        <f>B12*2</f>
        <v>10</v>
      </c>
      <c r="C20">
        <f>C12</f>
        <v>12</v>
      </c>
      <c r="E20">
        <f>E12</f>
        <v>100</v>
      </c>
      <c r="F20">
        <f>F12</f>
        <v>12</v>
      </c>
      <c r="H20">
        <f>B20</f>
        <v>10</v>
      </c>
      <c r="I20">
        <f>I12</f>
        <v>100</v>
      </c>
    </row>
    <row r="22" spans="2:9" x14ac:dyDescent="0.25">
      <c r="B22">
        <f>MDETERM(B19:C20)</f>
        <v>20</v>
      </c>
      <c r="E22">
        <f>MDETERM(E19:F20)</f>
        <v>80.000000000000071</v>
      </c>
      <c r="H22">
        <f>MDETERM(H19:I20)</f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Chiang</vt:lpstr>
      <vt:lpstr>Lapas3</vt:lpstr>
    </vt:vector>
  </TitlesOfParts>
  <Company>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Teodoras</dc:creator>
  <cp:lastModifiedBy>Teodoras Medaiskis</cp:lastModifiedBy>
  <dcterms:created xsi:type="dcterms:W3CDTF">2015-04-06T12:24:25Z</dcterms:created>
  <dcterms:modified xsi:type="dcterms:W3CDTF">2020-03-18T08:42:03Z</dcterms:modified>
</cp:coreProperties>
</file>